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astairStewart/Downloads/"/>
    </mc:Choice>
  </mc:AlternateContent>
  <xr:revisionPtr revIDLastSave="0" documentId="8_{6B3F6076-7028-484A-812E-D7985609A3C4}" xr6:coauthVersionLast="40" xr6:coauthVersionMax="40" xr10:uidLastSave="{00000000-0000-0000-0000-000000000000}"/>
  <bookViews>
    <workbookView xWindow="0" yWindow="460" windowWidth="23260" windowHeight="12580" xr2:uid="{AB184645-17C7-4DF6-851C-D90610619BE7}"/>
  </bookViews>
  <sheets>
    <sheet name="Madison Lease Calculato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3" l="1"/>
  <c r="E12" i="3"/>
  <c r="E11" i="3"/>
  <c r="C29" i="3" l="1"/>
  <c r="H30" i="3" s="1"/>
  <c r="K30" i="3" s="1"/>
  <c r="I25" i="3"/>
  <c r="L25" i="3" s="1"/>
  <c r="H25" i="3"/>
  <c r="K25" i="3" s="1"/>
  <c r="G25" i="3"/>
  <c r="J25" i="3" s="1"/>
  <c r="C25" i="3"/>
  <c r="I20" i="3"/>
  <c r="L20" i="3" s="1"/>
  <c r="H20" i="3"/>
  <c r="K20" i="3" s="1"/>
  <c r="G20" i="3"/>
  <c r="J20" i="3" s="1"/>
  <c r="C20" i="3"/>
  <c r="C33" i="3" l="1"/>
  <c r="G30" i="3"/>
  <c r="J30" i="3" s="1"/>
  <c r="J35" i="3" s="1"/>
  <c r="H35" i="3"/>
  <c r="L35" i="3"/>
  <c r="K35" i="3"/>
  <c r="I30" i="3"/>
  <c r="L30" i="3" s="1"/>
  <c r="I35" i="3"/>
  <c r="G35" i="3"/>
</calcChain>
</file>

<file path=xl/sharedStrings.xml><?xml version="1.0" encoding="utf-8"?>
<sst xmlns="http://schemas.openxmlformats.org/spreadsheetml/2006/main" count="65" uniqueCount="29">
  <si>
    <t>6 Months</t>
  </si>
  <si>
    <t>12 Months</t>
  </si>
  <si>
    <t>24 Months</t>
  </si>
  <si>
    <t>Term</t>
  </si>
  <si>
    <t>EnerG2 Price</t>
  </si>
  <si>
    <t>IntelliHVAC Price</t>
  </si>
  <si>
    <t>Final Cost</t>
  </si>
  <si>
    <t>Qualification</t>
  </si>
  <si>
    <t>&lt; $10,000</t>
  </si>
  <si>
    <t>$10,000 - $50,000</t>
  </si>
  <si>
    <t>&gt; $50,000</t>
  </si>
  <si>
    <t>EnerG2</t>
  </si>
  <si>
    <t>IntelliHVAC</t>
  </si>
  <si>
    <t>Price</t>
  </si>
  <si>
    <t>Total</t>
  </si>
  <si>
    <t>Lease Rate</t>
  </si>
  <si>
    <t>Applied Lease Rate</t>
  </si>
  <si>
    <t>Total Lease Price</t>
  </si>
  <si>
    <t># of Sites</t>
  </si>
  <si>
    <t>Total Install</t>
  </si>
  <si>
    <t>Total Install Rate</t>
  </si>
  <si>
    <t>Install Rate</t>
  </si>
  <si>
    <t>Monthly Install Rate</t>
  </si>
  <si>
    <t>Monthly Payment</t>
  </si>
  <si>
    <t xml:space="preserve">Total Lease </t>
  </si>
  <si>
    <t>Total - Single Pay Purchase</t>
  </si>
  <si>
    <t>Install</t>
  </si>
  <si>
    <t>per Location</t>
  </si>
  <si>
    <t>Madison Energy Customer Lease Payment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</si>
</sst>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0" fontId="2" fillId="2" borderId="1" xfId="0" applyFont="1" applyFill="1" applyBorder="1" applyAlignment="1">
      <alignment horizontal="center"/>
    </xf>
    <xf numFmtId="44" fontId="0" fillId="0" borderId="5" xfId="1" applyFont="1" applyFill="1" applyBorder="1"/>
    <xf numFmtId="44" fontId="0" fillId="0" borderId="0" xfId="1" applyFont="1" applyFill="1" applyBorder="1"/>
    <xf numFmtId="44" fontId="0" fillId="0" borderId="6" xfId="1" applyFont="1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44" fontId="0" fillId="0" borderId="3" xfId="1" applyFont="1" applyFill="1" applyBorder="1"/>
    <xf numFmtId="44" fontId="0" fillId="0" borderId="1" xfId="1" applyFont="1" applyFill="1" applyBorder="1"/>
    <xf numFmtId="44" fontId="0" fillId="0" borderId="4" xfId="1" applyFont="1" applyFill="1" applyBorder="1"/>
    <xf numFmtId="44" fontId="0" fillId="0" borderId="5" xfId="0" applyNumberFormat="1" applyBorder="1"/>
    <xf numFmtId="44" fontId="0" fillId="0" borderId="0" xfId="0" applyNumberFormat="1" applyBorder="1"/>
    <xf numFmtId="44" fontId="0" fillId="0" borderId="6" xfId="0" applyNumberForma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44" fontId="0" fillId="0" borderId="3" xfId="0" applyNumberFormat="1" applyBorder="1"/>
    <xf numFmtId="44" fontId="0" fillId="0" borderId="1" xfId="0" applyNumberFormat="1" applyBorder="1"/>
    <xf numFmtId="44" fontId="0" fillId="0" borderId="4" xfId="0" applyNumberFormat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Border="1"/>
    <xf numFmtId="0" fontId="0" fillId="0" borderId="0" xfId="0" applyFill="1" applyAlignment="1">
      <alignment horizontal="center"/>
    </xf>
    <xf numFmtId="0" fontId="0" fillId="4" borderId="0" xfId="0" applyFill="1"/>
    <xf numFmtId="44" fontId="2" fillId="4" borderId="2" xfId="0" applyNumberFormat="1" applyFont="1" applyFill="1" applyBorder="1"/>
    <xf numFmtId="44" fontId="2" fillId="4" borderId="7" xfId="0" applyNumberFormat="1" applyFont="1" applyFill="1" applyBorder="1"/>
    <xf numFmtId="0" fontId="2" fillId="2" borderId="8" xfId="0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44" fontId="0" fillId="0" borderId="1" xfId="1" applyFont="1" applyBorder="1"/>
    <xf numFmtId="0" fontId="0" fillId="0" borderId="1" xfId="0" applyBorder="1"/>
    <xf numFmtId="44" fontId="0" fillId="0" borderId="15" xfId="1" applyFont="1" applyBorder="1"/>
    <xf numFmtId="44" fontId="0" fillId="0" borderId="16" xfId="1" applyFont="1" applyBorder="1"/>
    <xf numFmtId="44" fontId="0" fillId="0" borderId="17" xfId="1" applyFont="1" applyBorder="1"/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76200</xdr:rowOff>
    </xdr:from>
    <xdr:to>
      <xdr:col>5</xdr:col>
      <xdr:colOff>1059180</xdr:colOff>
      <xdr:row>5</xdr:row>
      <xdr:rowOff>89529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85960A-1D08-4546-BDD5-3016D5CB6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76200"/>
          <a:ext cx="5897880" cy="927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CDF5-C63A-4C66-9562-734C2133B3F8}">
  <dimension ref="A7:Q36"/>
  <sheetViews>
    <sheetView showGridLines="0" showRowColHeaders="0" tabSelected="1" zoomScale="80" zoomScaleNormal="80" workbookViewId="0">
      <selection activeCell="A8" sqref="A8"/>
    </sheetView>
  </sheetViews>
  <sheetFormatPr baseColWidth="10" defaultColWidth="8.83203125" defaultRowHeight="15" x14ac:dyDescent="0.2"/>
  <cols>
    <col min="1" max="1" width="18.5" bestFit="1" customWidth="1"/>
    <col min="2" max="2" width="12.1640625" customWidth="1"/>
    <col min="3" max="3" width="11.6640625" customWidth="1"/>
    <col min="4" max="4" width="15.1640625" bestFit="1" customWidth="1"/>
    <col min="5" max="5" width="15.1640625" customWidth="1"/>
    <col min="6" max="6" width="15.5" bestFit="1" customWidth="1"/>
    <col min="7" max="12" width="15.1640625" customWidth="1"/>
  </cols>
  <sheetData>
    <row r="7" spans="1:12" ht="19" x14ac:dyDescent="0.25">
      <c r="A7" s="45" t="s">
        <v>28</v>
      </c>
      <c r="B7" s="45"/>
      <c r="C7" s="45"/>
      <c r="D7" s="45"/>
      <c r="E7" s="30"/>
      <c r="F7" s="30"/>
      <c r="G7" s="30"/>
      <c r="H7" s="30"/>
      <c r="I7" s="30"/>
      <c r="J7" s="30"/>
      <c r="K7" s="30"/>
      <c r="L7" s="30"/>
    </row>
    <row r="8" spans="1:12" s="35" customFormat="1" ht="10.25" customHeight="1" x14ac:dyDescent="0.25">
      <c r="A8" s="34"/>
    </row>
    <row r="9" spans="1:12" ht="16" thickBot="1" x14ac:dyDescent="0.25">
      <c r="A9" s="25" t="s">
        <v>3</v>
      </c>
      <c r="B9" s="33" t="s">
        <v>4</v>
      </c>
      <c r="C9" s="6" t="s">
        <v>6</v>
      </c>
      <c r="D9" s="33" t="s">
        <v>5</v>
      </c>
      <c r="E9" s="6" t="s">
        <v>6</v>
      </c>
      <c r="F9" s="42" t="s">
        <v>7</v>
      </c>
      <c r="G9" s="43"/>
    </row>
    <row r="10" spans="1:12" x14ac:dyDescent="0.2">
      <c r="A10" s="2"/>
      <c r="B10" s="2"/>
      <c r="C10" s="2"/>
      <c r="D10" s="2"/>
      <c r="E10" s="2"/>
      <c r="F10" s="2"/>
    </row>
    <row r="11" spans="1:12" x14ac:dyDescent="0.2">
      <c r="A11" s="3" t="s">
        <v>0</v>
      </c>
      <c r="B11" s="4">
        <v>110</v>
      </c>
      <c r="C11" s="4">
        <v>660</v>
      </c>
      <c r="D11" s="4">
        <v>180</v>
      </c>
      <c r="E11" s="5">
        <f>D11*6</f>
        <v>1080</v>
      </c>
      <c r="F11" s="44" t="s">
        <v>8</v>
      </c>
      <c r="G11" s="44"/>
    </row>
    <row r="12" spans="1:12" x14ac:dyDescent="0.2">
      <c r="A12" s="3" t="s">
        <v>1</v>
      </c>
      <c r="B12" s="4">
        <v>55</v>
      </c>
      <c r="C12" s="4">
        <v>660</v>
      </c>
      <c r="D12" s="4">
        <v>90</v>
      </c>
      <c r="E12" s="5">
        <f>D12*12</f>
        <v>1080</v>
      </c>
      <c r="F12" s="44" t="s">
        <v>9</v>
      </c>
      <c r="G12" s="44"/>
    </row>
    <row r="13" spans="1:12" x14ac:dyDescent="0.2">
      <c r="A13" s="3" t="s">
        <v>2</v>
      </c>
      <c r="B13" s="4">
        <v>30</v>
      </c>
      <c r="C13" s="4">
        <v>720</v>
      </c>
      <c r="D13" s="4">
        <v>50</v>
      </c>
      <c r="E13" s="5">
        <f>D13*24</f>
        <v>1200</v>
      </c>
      <c r="F13" s="44" t="s">
        <v>10</v>
      </c>
      <c r="G13" s="44"/>
    </row>
    <row r="15" spans="1:12" ht="16" thickBot="1" x14ac:dyDescent="0.25">
      <c r="A15" s="6" t="s">
        <v>26</v>
      </c>
      <c r="B15" s="37">
        <v>350</v>
      </c>
      <c r="C15" s="38" t="s">
        <v>27</v>
      </c>
      <c r="D15" s="38"/>
      <c r="E15" s="38"/>
      <c r="F15" s="38"/>
      <c r="G15" s="38"/>
    </row>
    <row r="16" spans="1:12" x14ac:dyDescent="0.2">
      <c r="A16" s="36"/>
      <c r="B16" s="4"/>
    </row>
    <row r="17" spans="1:17" ht="16" thickBot="1" x14ac:dyDescent="0.25">
      <c r="A17" s="36"/>
      <c r="B17" s="4"/>
      <c r="G17" s="38"/>
      <c r="H17" s="38"/>
      <c r="I17" s="38"/>
    </row>
    <row r="18" spans="1:17" x14ac:dyDescent="0.2">
      <c r="A18" s="1"/>
      <c r="B18" s="1"/>
      <c r="C18" s="1"/>
      <c r="D18" s="48" t="s">
        <v>15</v>
      </c>
      <c r="E18" s="49"/>
      <c r="F18" s="50"/>
      <c r="G18" s="51" t="s">
        <v>16</v>
      </c>
      <c r="H18" s="46"/>
      <c r="I18" s="52"/>
      <c r="J18" s="48" t="s">
        <v>17</v>
      </c>
      <c r="K18" s="49"/>
      <c r="L18" s="50"/>
      <c r="M18" s="1"/>
      <c r="N18" s="1"/>
      <c r="P18" s="1"/>
      <c r="Q18" s="1"/>
    </row>
    <row r="19" spans="1:17" ht="16" thickBot="1" x14ac:dyDescent="0.25">
      <c r="A19" s="6" t="s">
        <v>11</v>
      </c>
      <c r="B19" s="6" t="s">
        <v>13</v>
      </c>
      <c r="C19" s="6" t="s">
        <v>14</v>
      </c>
      <c r="D19" s="25" t="s">
        <v>0</v>
      </c>
      <c r="E19" s="6" t="s">
        <v>1</v>
      </c>
      <c r="F19" s="26" t="s">
        <v>2</v>
      </c>
      <c r="G19" s="6" t="s">
        <v>0</v>
      </c>
      <c r="H19" s="6" t="s">
        <v>1</v>
      </c>
      <c r="I19" s="6" t="s">
        <v>2</v>
      </c>
      <c r="J19" s="25" t="s">
        <v>0</v>
      </c>
      <c r="K19" s="6" t="s">
        <v>1</v>
      </c>
      <c r="L19" s="26" t="s">
        <v>2</v>
      </c>
      <c r="M19" s="28"/>
      <c r="N19" s="28"/>
      <c r="P19" s="1"/>
      <c r="Q19" s="1"/>
    </row>
    <row r="20" spans="1:17" x14ac:dyDescent="0.2">
      <c r="A20" s="27">
        <v>1</v>
      </c>
      <c r="B20" s="4">
        <v>599</v>
      </c>
      <c r="C20" s="4">
        <f>A20*B20</f>
        <v>599</v>
      </c>
      <c r="D20" s="7">
        <v>110</v>
      </c>
      <c r="E20" s="8">
        <v>55</v>
      </c>
      <c r="F20" s="9">
        <v>30</v>
      </c>
      <c r="G20" s="5">
        <f>A20*D20</f>
        <v>110</v>
      </c>
      <c r="H20" s="5">
        <f>A20*E20</f>
        <v>55</v>
      </c>
      <c r="I20" s="5">
        <f>A20*F20</f>
        <v>30</v>
      </c>
      <c r="J20" s="16">
        <f>G20*6</f>
        <v>660</v>
      </c>
      <c r="K20" s="17">
        <f>H20*12</f>
        <v>660</v>
      </c>
      <c r="L20" s="18">
        <f>I20*24</f>
        <v>720</v>
      </c>
      <c r="M20" s="20"/>
      <c r="N20" s="20"/>
    </row>
    <row r="21" spans="1:17" x14ac:dyDescent="0.2">
      <c r="A21" s="3"/>
      <c r="B21" s="4"/>
      <c r="C21" s="4"/>
      <c r="D21" s="7"/>
      <c r="E21" s="8"/>
      <c r="F21" s="9"/>
      <c r="G21" s="5"/>
      <c r="H21" s="5"/>
      <c r="I21" s="5"/>
      <c r="J21" s="19"/>
      <c r="K21" s="20"/>
      <c r="L21" s="21"/>
      <c r="M21" s="20"/>
      <c r="N21" s="20"/>
    </row>
    <row r="22" spans="1:17" x14ac:dyDescent="0.2">
      <c r="D22" s="10"/>
      <c r="E22" s="11"/>
      <c r="F22" s="12"/>
      <c r="J22" s="19"/>
      <c r="K22" s="20"/>
      <c r="L22" s="21"/>
      <c r="M22" s="20"/>
      <c r="N22" s="20"/>
    </row>
    <row r="23" spans="1:17" x14ac:dyDescent="0.2">
      <c r="B23" s="1"/>
      <c r="C23" s="1"/>
      <c r="D23" s="51" t="s">
        <v>15</v>
      </c>
      <c r="E23" s="46"/>
      <c r="F23" s="52"/>
      <c r="G23" s="51" t="s">
        <v>16</v>
      </c>
      <c r="H23" s="46"/>
      <c r="I23" s="46"/>
      <c r="J23" s="51" t="s">
        <v>17</v>
      </c>
      <c r="K23" s="46"/>
      <c r="L23" s="52"/>
      <c r="M23" s="20"/>
      <c r="N23" s="20"/>
    </row>
    <row r="24" spans="1:17" ht="16" thickBot="1" x14ac:dyDescent="0.25">
      <c r="A24" s="6" t="s">
        <v>12</v>
      </c>
      <c r="B24" s="6" t="s">
        <v>13</v>
      </c>
      <c r="C24" s="6" t="s">
        <v>14</v>
      </c>
      <c r="D24" s="25" t="s">
        <v>0</v>
      </c>
      <c r="E24" s="6" t="s">
        <v>1</v>
      </c>
      <c r="F24" s="26" t="s">
        <v>2</v>
      </c>
      <c r="G24" s="6" t="s">
        <v>0</v>
      </c>
      <c r="H24" s="6" t="s">
        <v>1</v>
      </c>
      <c r="I24" s="6" t="s">
        <v>2</v>
      </c>
      <c r="J24" s="25" t="s">
        <v>0</v>
      </c>
      <c r="K24" s="6" t="s">
        <v>1</v>
      </c>
      <c r="L24" s="26" t="s">
        <v>2</v>
      </c>
      <c r="M24" s="20"/>
      <c r="N24" s="20"/>
    </row>
    <row r="25" spans="1:17" ht="16" thickBot="1" x14ac:dyDescent="0.25">
      <c r="A25" s="27">
        <v>1</v>
      </c>
      <c r="B25" s="4">
        <v>999</v>
      </c>
      <c r="C25" s="4">
        <f>A25*B25</f>
        <v>999</v>
      </c>
      <c r="D25" s="13">
        <v>180</v>
      </c>
      <c r="E25" s="14">
        <v>90</v>
      </c>
      <c r="F25" s="15">
        <v>50</v>
      </c>
      <c r="G25" s="39">
        <f>A25*D25</f>
        <v>180</v>
      </c>
      <c r="H25" s="40">
        <f>A25*E25</f>
        <v>90</v>
      </c>
      <c r="I25" s="41">
        <f>A25*F25</f>
        <v>50</v>
      </c>
      <c r="J25" s="22">
        <f>G25*6</f>
        <v>1080</v>
      </c>
      <c r="K25" s="23">
        <f>H25*12</f>
        <v>1080</v>
      </c>
      <c r="L25" s="24">
        <f>I25*24</f>
        <v>1200</v>
      </c>
    </row>
    <row r="26" spans="1:17" x14ac:dyDescent="0.2">
      <c r="A26" s="29"/>
      <c r="B26" s="4"/>
      <c r="C26" s="4"/>
      <c r="D26" s="8"/>
      <c r="E26" s="8"/>
      <c r="F26" s="8"/>
      <c r="G26" s="4"/>
      <c r="H26" s="4"/>
      <c r="I26" s="4"/>
      <c r="J26" s="17"/>
      <c r="K26" s="17"/>
      <c r="L26" s="17"/>
    </row>
    <row r="28" spans="1:17" ht="16" thickBot="1" x14ac:dyDescent="0.25">
      <c r="A28" s="6" t="s">
        <v>18</v>
      </c>
      <c r="B28" s="6" t="s">
        <v>21</v>
      </c>
      <c r="C28" s="6" t="s">
        <v>19</v>
      </c>
      <c r="G28" s="46" t="s">
        <v>22</v>
      </c>
      <c r="H28" s="46"/>
      <c r="I28" s="46"/>
      <c r="J28" s="46" t="s">
        <v>20</v>
      </c>
      <c r="K28" s="46"/>
      <c r="L28" s="46"/>
    </row>
    <row r="29" spans="1:17" ht="16" thickBot="1" x14ac:dyDescent="0.25">
      <c r="A29" s="27">
        <v>1</v>
      </c>
      <c r="B29" s="4">
        <v>350</v>
      </c>
      <c r="C29" s="4">
        <f>A29*B29</f>
        <v>350</v>
      </c>
      <c r="G29" s="6" t="s">
        <v>0</v>
      </c>
      <c r="H29" s="6" t="s">
        <v>1</v>
      </c>
      <c r="I29" s="6" t="s">
        <v>2</v>
      </c>
      <c r="J29" s="6" t="s">
        <v>0</v>
      </c>
      <c r="K29" s="6" t="s">
        <v>1</v>
      </c>
      <c r="L29" s="6" t="s">
        <v>2</v>
      </c>
    </row>
    <row r="30" spans="1:17" x14ac:dyDescent="0.2">
      <c r="A30" s="29"/>
      <c r="B30" s="4"/>
      <c r="C30" s="4"/>
      <c r="G30" s="5">
        <f>C29/6</f>
        <v>58.333333333333336</v>
      </c>
      <c r="H30" s="5">
        <f>C29/12</f>
        <v>29.166666666666668</v>
      </c>
      <c r="I30" s="5">
        <f>C29/24</f>
        <v>14.583333333333334</v>
      </c>
      <c r="J30" s="4">
        <f>G30*6</f>
        <v>350</v>
      </c>
      <c r="K30" s="4">
        <f>H30*12</f>
        <v>350</v>
      </c>
      <c r="L30" s="4">
        <f>I30*24</f>
        <v>350</v>
      </c>
    </row>
    <row r="31" spans="1:17" x14ac:dyDescent="0.2">
      <c r="A31" s="29"/>
      <c r="B31" s="4"/>
      <c r="C31" s="4"/>
    </row>
    <row r="32" spans="1:17" x14ac:dyDescent="0.2">
      <c r="G32" s="20"/>
      <c r="H32" s="20"/>
      <c r="I32" s="20"/>
      <c r="J32" s="20"/>
      <c r="K32" s="20"/>
      <c r="L32" s="20"/>
    </row>
    <row r="33" spans="1:12" ht="16" thickBot="1" x14ac:dyDescent="0.25">
      <c r="A33" s="47" t="s">
        <v>25</v>
      </c>
      <c r="B33" s="47"/>
      <c r="C33" s="31">
        <f>C20+C25+C29</f>
        <v>1948</v>
      </c>
      <c r="G33" s="46" t="s">
        <v>23</v>
      </c>
      <c r="H33" s="46"/>
      <c r="I33" s="46"/>
      <c r="J33" s="46" t="s">
        <v>24</v>
      </c>
      <c r="K33" s="46"/>
      <c r="L33" s="46"/>
    </row>
    <row r="34" spans="1:12" ht="17" thickTop="1" thickBot="1" x14ac:dyDescent="0.25">
      <c r="G34" s="6" t="s">
        <v>0</v>
      </c>
      <c r="H34" s="6" t="s">
        <v>1</v>
      </c>
      <c r="I34" s="6" t="s">
        <v>2</v>
      </c>
      <c r="J34" s="6" t="s">
        <v>0</v>
      </c>
      <c r="K34" s="6" t="s">
        <v>1</v>
      </c>
      <c r="L34" s="6" t="s">
        <v>2</v>
      </c>
    </row>
    <row r="35" spans="1:12" ht="16" thickBot="1" x14ac:dyDescent="0.25">
      <c r="G35" s="32">
        <f t="shared" ref="G35:L35" si="0">G20+G25+G30</f>
        <v>348.33333333333331</v>
      </c>
      <c r="H35" s="32">
        <f t="shared" si="0"/>
        <v>174.16666666666666</v>
      </c>
      <c r="I35" s="32">
        <f t="shared" si="0"/>
        <v>94.583333333333329</v>
      </c>
      <c r="J35" s="32">
        <f t="shared" si="0"/>
        <v>2090</v>
      </c>
      <c r="K35" s="32">
        <f t="shared" si="0"/>
        <v>2090</v>
      </c>
      <c r="L35" s="32">
        <f t="shared" si="0"/>
        <v>2270</v>
      </c>
    </row>
    <row r="36" spans="1:12" ht="16" thickTop="1" x14ac:dyDescent="0.2"/>
  </sheetData>
  <mergeCells count="16">
    <mergeCell ref="D18:F18"/>
    <mergeCell ref="G18:I18"/>
    <mergeCell ref="D23:F23"/>
    <mergeCell ref="G23:I23"/>
    <mergeCell ref="J18:L18"/>
    <mergeCell ref="J23:L23"/>
    <mergeCell ref="J28:L28"/>
    <mergeCell ref="G28:I28"/>
    <mergeCell ref="G33:I33"/>
    <mergeCell ref="J33:L33"/>
    <mergeCell ref="A33:B33"/>
    <mergeCell ref="F9:G9"/>
    <mergeCell ref="F11:G11"/>
    <mergeCell ref="F12:G12"/>
    <mergeCell ref="F13:G13"/>
    <mergeCell ref="A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Madison Lease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Geist</dc:creator>
  <cp:lastModifiedBy>Alastair Stewart</cp:lastModifiedBy>
  <dcterms:created xsi:type="dcterms:W3CDTF">2019-02-18T00:40:16Z</dcterms:created>
  <dcterms:modified xsi:type="dcterms:W3CDTF">2019-03-04T08:27:29Z</dcterms:modified>
</cp:coreProperties>
</file>